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м.12\тримесечни\Приложения\Готови\"/>
    </mc:Choice>
  </mc:AlternateContent>
  <xr:revisionPtr revIDLastSave="0" documentId="13_ncr:1_{A574BD5A-7B83-4054-A8FD-8AAD0A497E6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F56" i="1"/>
  <c r="E56" i="1"/>
  <c r="D56" i="1"/>
  <c r="C56" i="1"/>
  <c r="F53" i="1"/>
  <c r="E53" i="1"/>
  <c r="D53" i="1"/>
  <c r="J53" i="1" s="1"/>
  <c r="C53" i="1"/>
  <c r="I53" i="1" s="1"/>
  <c r="F50" i="1"/>
  <c r="E50" i="1"/>
  <c r="D50" i="1"/>
  <c r="J50" i="1" s="1"/>
  <c r="C50" i="1"/>
  <c r="F47" i="1"/>
  <c r="E47" i="1"/>
  <c r="D47" i="1"/>
  <c r="J47" i="1" s="1"/>
  <c r="C47" i="1"/>
  <c r="F44" i="1"/>
  <c r="E44" i="1"/>
  <c r="I44" i="1" s="1"/>
  <c r="D44" i="1"/>
  <c r="C44" i="1"/>
  <c r="D41" i="1"/>
  <c r="E41" i="1"/>
  <c r="I41" i="1" s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J13" i="1"/>
  <c r="I13" i="1"/>
  <c r="J12" i="1"/>
  <c r="I12" i="1"/>
  <c r="J11" i="1"/>
  <c r="I11" i="1"/>
  <c r="I56" i="1"/>
  <c r="I59" i="1"/>
  <c r="I65" i="1"/>
  <c r="J27" i="1"/>
  <c r="D25" i="1"/>
  <c r="J10" i="1"/>
  <c r="I14" i="1" l="1"/>
  <c r="H70" i="1"/>
  <c r="J14" i="1"/>
  <c r="I62" i="1"/>
  <c r="J56" i="1"/>
  <c r="F34" i="1"/>
  <c r="F36" i="1" s="1"/>
  <c r="F6" i="1" s="1"/>
  <c r="J25" i="1"/>
  <c r="C25" i="1"/>
  <c r="I25" i="1" s="1"/>
  <c r="J41" i="1"/>
  <c r="J44" i="1"/>
  <c r="G70" i="1"/>
  <c r="D34" i="1"/>
  <c r="D36" i="1" s="1"/>
  <c r="D6" i="1" s="1"/>
  <c r="I47" i="1"/>
  <c r="F70" i="1"/>
  <c r="I50" i="1"/>
  <c r="C70" i="1"/>
  <c r="E34" i="1"/>
  <c r="E36" i="1" s="1"/>
  <c r="E6" i="1" s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<sst xmlns="http://schemas.openxmlformats.org/spreadsheetml/2006/main" count="417" uniqueCount="383">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</sst>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 xr:uid="{00000000-0005-0000-0000-000000000000}"/>
    <cellStyle name="Normal 3 2" xfId="2" xr:uid="{00000000-0005-0000-0000-000001000000}"/>
    <cellStyle name="Normal_BALANCE-09-2003-MAKET" xfId="3" xr:uid="{00000000-0005-0000-0000-000002000000}"/>
    <cellStyle name="Normal_Spravka-&amp;-69-05-2011-MAKET-entity" xfId="4" xr:uid="{00000000-0005-0000-0000-000003000000}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0"/>
  <sheetViews>
    <sheetView showGridLines="0" tabSelected="1" topLeftCell="B39" zoomScale="85" zoomScaleNormal="85" workbookViewId="0">
      <selection activeCell="E21" sqref="E21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45291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2202510</v>
      </c>
      <c r="D9" s="139"/>
      <c r="E9" s="138">
        <v>957591</v>
      </c>
      <c r="F9" s="140"/>
      <c r="G9" s="78">
        <v>0</v>
      </c>
      <c r="H9" s="79">
        <v>0</v>
      </c>
      <c r="I9" s="43">
        <f>+C9+E9</f>
        <v>3160101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35045</v>
      </c>
      <c r="D10" s="13">
        <f>+D11+D13</f>
        <v>0</v>
      </c>
      <c r="E10" s="12">
        <f>+E11+E13</f>
        <v>262686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297731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>
        <v>35045</v>
      </c>
      <c r="D11" s="17"/>
      <c r="E11" s="16">
        <v>259658</v>
      </c>
      <c r="F11" s="17"/>
      <c r="G11" s="149">
        <v>0</v>
      </c>
      <c r="H11" s="150">
        <v>0</v>
      </c>
      <c r="I11" s="21">
        <f t="shared" si="0"/>
        <v>294703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v>3028</v>
      </c>
      <c r="F13" s="17"/>
      <c r="G13" s="149">
        <v>0</v>
      </c>
      <c r="H13" s="150">
        <v>0</v>
      </c>
      <c r="I13" s="25">
        <f t="shared" si="0"/>
        <v>3028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2073185</v>
      </c>
      <c r="D14" s="13">
        <f>+D15+D17+D18+D19+D16</f>
        <v>0</v>
      </c>
      <c r="E14" s="12">
        <f>+E15+E17+E18+E19+E16</f>
        <v>243825</v>
      </c>
      <c r="F14" s="14">
        <f>+F15+F17+F18+F19+F16</f>
        <v>0</v>
      </c>
      <c r="G14" s="72">
        <v>0</v>
      </c>
      <c r="H14" s="73">
        <v>0</v>
      </c>
      <c r="I14" s="12">
        <f t="shared" si="0"/>
        <v>2317010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1649646</v>
      </c>
      <c r="D15" s="17"/>
      <c r="E15" s="16"/>
      <c r="F15" s="17"/>
      <c r="G15" s="149">
        <v>0</v>
      </c>
      <c r="H15" s="150">
        <v>0</v>
      </c>
      <c r="I15" s="18">
        <f t="shared" si="0"/>
        <v>1649646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150551</v>
      </c>
      <c r="F16" s="17"/>
      <c r="G16" s="149">
        <v>0</v>
      </c>
      <c r="H16" s="150">
        <v>0</v>
      </c>
      <c r="I16" s="21">
        <f t="shared" si="0"/>
        <v>150551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5621</v>
      </c>
      <c r="F17" s="17"/>
      <c r="G17" s="149">
        <v>0</v>
      </c>
      <c r="H17" s="150">
        <v>0</v>
      </c>
      <c r="I17" s="21">
        <f t="shared" si="0"/>
        <v>5621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86878</v>
      </c>
      <c r="F18" s="17"/>
      <c r="G18" s="149">
        <v>0</v>
      </c>
      <c r="H18" s="150">
        <v>0</v>
      </c>
      <c r="I18" s="21">
        <f t="shared" si="0"/>
        <v>86878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423539</v>
      </c>
      <c r="D19" s="17"/>
      <c r="E19" s="16">
        <v>775</v>
      </c>
      <c r="F19" s="17"/>
      <c r="G19" s="149">
        <v>0</v>
      </c>
      <c r="H19" s="150">
        <v>0</v>
      </c>
      <c r="I19" s="25">
        <f t="shared" si="0"/>
        <v>424314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53998</v>
      </c>
      <c r="D20" s="17"/>
      <c r="E20" s="16">
        <v>105065</v>
      </c>
      <c r="F20" s="17"/>
      <c r="G20" s="149">
        <v>0</v>
      </c>
      <c r="H20" s="150">
        <v>0</v>
      </c>
      <c r="I20" s="12">
        <f t="shared" si="0"/>
        <v>159063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12744</v>
      </c>
      <c r="D23" s="17"/>
      <c r="E23" s="16">
        <v>545</v>
      </c>
      <c r="F23" s="17"/>
      <c r="G23" s="149">
        <v>0</v>
      </c>
      <c r="H23" s="150">
        <v>0</v>
      </c>
      <c r="I23" s="12">
        <f t="shared" ref="I23" si="2">+C23+E23</f>
        <v>13289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>
        <v>5633</v>
      </c>
      <c r="F24" s="17"/>
      <c r="G24" s="149">
        <v>0</v>
      </c>
      <c r="H24" s="150">
        <v>0</v>
      </c>
      <c r="I24" s="12">
        <f t="shared" si="0"/>
        <v>5633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27538</v>
      </c>
      <c r="D25" s="13">
        <f>+D26+D27+D33</f>
        <v>0</v>
      </c>
      <c r="E25" s="12">
        <f>+E26+E27+E33</f>
        <v>339837</v>
      </c>
      <c r="F25" s="14">
        <f>+F26+F27+F33</f>
        <v>0</v>
      </c>
      <c r="G25" s="72">
        <v>0</v>
      </c>
      <c r="H25" s="73">
        <v>0</v>
      </c>
      <c r="I25" s="12">
        <f t="shared" si="0"/>
        <v>367375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23259</v>
      </c>
      <c r="D27" s="13">
        <f>+D28+D29+D30+D31+D32</f>
        <v>0</v>
      </c>
      <c r="E27" s="12">
        <f>+E28+E29+E30+E31+E32</f>
        <v>286172</v>
      </c>
      <c r="F27" s="14">
        <f>+F28+F29+F30+F31+F32</f>
        <v>0</v>
      </c>
      <c r="G27" s="72">
        <v>0</v>
      </c>
      <c r="H27" s="73">
        <v>0</v>
      </c>
      <c r="I27" s="12">
        <f t="shared" si="0"/>
        <v>309431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23259</v>
      </c>
      <c r="D28" s="17"/>
      <c r="E28" s="16"/>
      <c r="F28" s="17"/>
      <c r="G28" s="149">
        <v>0</v>
      </c>
      <c r="H28" s="150">
        <v>0</v>
      </c>
      <c r="I28" s="35">
        <f t="shared" si="0"/>
        <v>23259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43419</v>
      </c>
      <c r="F31" s="17"/>
      <c r="G31" s="149">
        <v>0</v>
      </c>
      <c r="H31" s="150">
        <v>0</v>
      </c>
      <c r="I31" s="37">
        <f t="shared" si="0"/>
        <v>43419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>
        <v>242753</v>
      </c>
      <c r="F32" s="17"/>
      <c r="G32" s="149">
        <v>0</v>
      </c>
      <c r="H32" s="150">
        <v>0</v>
      </c>
      <c r="I32" s="37">
        <f t="shared" si="0"/>
        <v>242753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4279</v>
      </c>
      <c r="D33" s="17"/>
      <c r="E33" s="16">
        <v>53665</v>
      </c>
      <c r="F33" s="17"/>
      <c r="G33" s="149">
        <v>0</v>
      </c>
      <c r="H33" s="150">
        <v>0</v>
      </c>
      <c r="I33" s="40">
        <f t="shared" si="0"/>
        <v>57944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2202510</v>
      </c>
      <c r="D34" s="44">
        <f t="shared" ref="D34:F34" si="4">+D10+D14+D20+D21+D22+D23+D24+D25</f>
        <v>0</v>
      </c>
      <c r="E34" s="45">
        <f t="shared" si="4"/>
        <v>957591</v>
      </c>
      <c r="F34" s="46">
        <f t="shared" si="4"/>
        <v>0</v>
      </c>
      <c r="G34" s="74">
        <v>0</v>
      </c>
      <c r="H34" s="75">
        <v>0</v>
      </c>
      <c r="I34" s="43">
        <f t="shared" si="0"/>
        <v>3160101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130202</v>
      </c>
      <c r="D41" s="59">
        <f t="shared" si="6"/>
        <v>0</v>
      </c>
      <c r="E41" s="58">
        <f t="shared" si="6"/>
        <v>62615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192817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130202</v>
      </c>
      <c r="D42" s="17"/>
      <c r="E42" s="16">
        <v>62615</v>
      </c>
      <c r="F42" s="17"/>
      <c r="G42" s="16"/>
      <c r="H42" s="17"/>
      <c r="I42" s="66">
        <f t="shared" ref="I42:I70" si="7">+C42+E42+G42</f>
        <v>192817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43114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43114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43114</v>
      </c>
      <c r="D45" s="17"/>
      <c r="E45" s="16"/>
      <c r="F45" s="17"/>
      <c r="G45" s="16"/>
      <c r="H45" s="17"/>
      <c r="I45" s="66">
        <f t="shared" si="7"/>
        <v>43114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1010046</v>
      </c>
      <c r="D47" s="59">
        <f t="shared" si="10"/>
        <v>581472</v>
      </c>
      <c r="E47" s="58">
        <f t="shared" si="10"/>
        <v>33853</v>
      </c>
      <c r="F47" s="60">
        <f t="shared" si="10"/>
        <v>0</v>
      </c>
      <c r="G47" s="58">
        <f t="shared" si="10"/>
        <v>12029</v>
      </c>
      <c r="H47" s="60">
        <f t="shared" si="10"/>
        <v>0</v>
      </c>
      <c r="I47" s="58">
        <f t="shared" si="7"/>
        <v>1055928</v>
      </c>
      <c r="J47" s="59">
        <f t="shared" si="8"/>
        <v>581472</v>
      </c>
    </row>
    <row r="48" spans="1:10">
      <c r="A48" s="1">
        <v>301</v>
      </c>
      <c r="B48" s="15" t="s">
        <v>294</v>
      </c>
      <c r="C48" s="16">
        <v>694667</v>
      </c>
      <c r="D48" s="17">
        <f>266093</f>
        <v>266093</v>
      </c>
      <c r="E48" s="16">
        <v>33853</v>
      </c>
      <c r="F48" s="17"/>
      <c r="G48" s="16">
        <v>12029</v>
      </c>
      <c r="H48" s="17"/>
      <c r="I48" s="66">
        <f t="shared" si="7"/>
        <v>740549</v>
      </c>
      <c r="J48" s="67">
        <f t="shared" si="8"/>
        <v>266093</v>
      </c>
    </row>
    <row r="49" spans="1:10">
      <c r="A49" s="1">
        <v>302</v>
      </c>
      <c r="B49" s="20" t="s">
        <v>295</v>
      </c>
      <c r="C49" s="50">
        <v>315379</v>
      </c>
      <c r="D49" s="51">
        <v>315379</v>
      </c>
      <c r="E49" s="50"/>
      <c r="F49" s="51"/>
      <c r="G49" s="50"/>
      <c r="H49" s="51"/>
      <c r="I49" s="68">
        <f t="shared" si="7"/>
        <v>315379</v>
      </c>
      <c r="J49" s="69">
        <f t="shared" si="8"/>
        <v>315379</v>
      </c>
    </row>
    <row r="50" spans="1:10">
      <c r="A50" s="1">
        <v>400</v>
      </c>
      <c r="B50" s="57" t="s">
        <v>290</v>
      </c>
      <c r="C50" s="58">
        <f t="shared" ref="C50:H50" si="11">+C51+C52</f>
        <v>231337</v>
      </c>
      <c r="D50" s="59">
        <f t="shared" si="11"/>
        <v>25018</v>
      </c>
      <c r="E50" s="58">
        <f t="shared" si="11"/>
        <v>1011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232348</v>
      </c>
      <c r="J50" s="59">
        <f t="shared" si="8"/>
        <v>25018</v>
      </c>
    </row>
    <row r="51" spans="1:10">
      <c r="A51" s="1">
        <v>401</v>
      </c>
      <c r="B51" s="15" t="s">
        <v>294</v>
      </c>
      <c r="C51" s="16">
        <v>231337</v>
      </c>
      <c r="D51" s="17">
        <v>25018</v>
      </c>
      <c r="E51" s="16">
        <v>1011</v>
      </c>
      <c r="F51" s="17"/>
      <c r="G51" s="16"/>
      <c r="H51" s="17"/>
      <c r="I51" s="66">
        <f t="shared" si="7"/>
        <v>232348</v>
      </c>
      <c r="J51" s="67">
        <f t="shared" si="8"/>
        <v>25018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707775</v>
      </c>
      <c r="D53" s="59">
        <f t="shared" si="12"/>
        <v>8041</v>
      </c>
      <c r="E53" s="58">
        <f t="shared" si="12"/>
        <v>54517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762292</v>
      </c>
      <c r="J53" s="59">
        <f t="shared" si="8"/>
        <v>8041</v>
      </c>
    </row>
    <row r="54" spans="1:10">
      <c r="A54" s="1">
        <v>501</v>
      </c>
      <c r="B54" s="15" t="s">
        <v>294</v>
      </c>
      <c r="C54" s="16">
        <v>707775</v>
      </c>
      <c r="D54" s="17">
        <v>8041</v>
      </c>
      <c r="E54" s="16">
        <v>54517</v>
      </c>
      <c r="F54" s="17"/>
      <c r="G54" s="16"/>
      <c r="H54" s="17"/>
      <c r="I54" s="66">
        <f t="shared" si="7"/>
        <v>762292</v>
      </c>
      <c r="J54" s="67">
        <f t="shared" si="8"/>
        <v>8041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119209</v>
      </c>
      <c r="F56" s="60">
        <f t="shared" si="13"/>
        <v>119209</v>
      </c>
      <c r="G56" s="58">
        <f t="shared" si="13"/>
        <v>0</v>
      </c>
      <c r="H56" s="60">
        <f t="shared" si="13"/>
        <v>0</v>
      </c>
      <c r="I56" s="58">
        <f t="shared" si="7"/>
        <v>119209</v>
      </c>
      <c r="J56" s="59">
        <f t="shared" si="8"/>
        <v>119209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119209</v>
      </c>
      <c r="F58" s="51">
        <v>119209</v>
      </c>
      <c r="G58" s="50"/>
      <c r="H58" s="51"/>
      <c r="I58" s="68">
        <f t="shared" si="7"/>
        <v>119209</v>
      </c>
      <c r="J58" s="69">
        <f t="shared" si="8"/>
        <v>119209</v>
      </c>
    </row>
    <row r="59" spans="1:10" ht="31.5">
      <c r="A59" s="1">
        <v>700</v>
      </c>
      <c r="B59" s="57" t="s">
        <v>293</v>
      </c>
      <c r="C59" s="58">
        <f t="shared" ref="C59:H59" si="14">+C60+C61</f>
        <v>80036</v>
      </c>
      <c r="D59" s="59">
        <f t="shared" si="14"/>
        <v>2947</v>
      </c>
      <c r="E59" s="58">
        <f t="shared" si="14"/>
        <v>77730</v>
      </c>
      <c r="F59" s="60">
        <f t="shared" si="14"/>
        <v>8160</v>
      </c>
      <c r="G59" s="58">
        <f t="shared" si="14"/>
        <v>0</v>
      </c>
      <c r="H59" s="60">
        <f t="shared" si="14"/>
        <v>0</v>
      </c>
      <c r="I59" s="58">
        <f t="shared" si="7"/>
        <v>157766</v>
      </c>
      <c r="J59" s="59">
        <f t="shared" si="8"/>
        <v>11107</v>
      </c>
    </row>
    <row r="60" spans="1:10">
      <c r="A60" s="1">
        <v>701</v>
      </c>
      <c r="B60" s="15" t="s">
        <v>294</v>
      </c>
      <c r="C60" s="16">
        <v>65804</v>
      </c>
      <c r="D60" s="17">
        <v>2947</v>
      </c>
      <c r="E60" s="16">
        <v>69570</v>
      </c>
      <c r="F60" s="17"/>
      <c r="G60" s="16"/>
      <c r="H60" s="17"/>
      <c r="I60" s="66">
        <f t="shared" si="7"/>
        <v>135374</v>
      </c>
      <c r="J60" s="67">
        <f t="shared" si="8"/>
        <v>2947</v>
      </c>
    </row>
    <row r="61" spans="1:10">
      <c r="A61" s="1">
        <v>702</v>
      </c>
      <c r="B61" s="20" t="s">
        <v>295</v>
      </c>
      <c r="C61" s="50">
        <v>14232</v>
      </c>
      <c r="D61" s="51"/>
      <c r="E61" s="50">
        <v>8160</v>
      </c>
      <c r="F61" s="51">
        <v>8160</v>
      </c>
      <c r="G61" s="50"/>
      <c r="H61" s="51"/>
      <c r="I61" s="68">
        <f t="shared" si="7"/>
        <v>22392</v>
      </c>
      <c r="J61" s="69">
        <f t="shared" si="8"/>
        <v>8160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67129</v>
      </c>
      <c r="F62" s="60">
        <f t="shared" si="15"/>
        <v>11078</v>
      </c>
      <c r="G62" s="58">
        <f t="shared" si="15"/>
        <v>0</v>
      </c>
      <c r="H62" s="60">
        <f t="shared" si="15"/>
        <v>0</v>
      </c>
      <c r="I62" s="58">
        <f t="shared" si="7"/>
        <v>67129</v>
      </c>
      <c r="J62" s="59">
        <f t="shared" si="8"/>
        <v>11078</v>
      </c>
    </row>
    <row r="63" spans="1:10">
      <c r="A63" s="1">
        <v>801</v>
      </c>
      <c r="B63" s="15" t="s">
        <v>294</v>
      </c>
      <c r="C63" s="16"/>
      <c r="D63" s="17"/>
      <c r="E63" s="16">
        <v>56051</v>
      </c>
      <c r="F63" s="17"/>
      <c r="G63" s="16"/>
      <c r="H63" s="17"/>
      <c r="I63" s="66">
        <f t="shared" si="7"/>
        <v>56051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11078</v>
      </c>
      <c r="F64" s="51">
        <v>11078</v>
      </c>
      <c r="G64" s="50"/>
      <c r="H64" s="51"/>
      <c r="I64" s="68">
        <f t="shared" si="7"/>
        <v>11078</v>
      </c>
      <c r="J64" s="69">
        <f t="shared" si="8"/>
        <v>11078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94565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94565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>
        <v>94565</v>
      </c>
      <c r="F66" s="17"/>
      <c r="G66" s="16"/>
      <c r="H66" s="17"/>
      <c r="I66" s="66">
        <f t="shared" si="7"/>
        <v>94565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>
        <v>145751</v>
      </c>
      <c r="F68" s="146"/>
      <c r="G68" s="144"/>
      <c r="H68" s="146"/>
      <c r="I68" s="58">
        <f t="shared" si="7"/>
        <v>145751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>
        <v>289182</v>
      </c>
      <c r="F69" s="146">
        <v>289182</v>
      </c>
      <c r="G69" s="144"/>
      <c r="H69" s="146"/>
      <c r="I69" s="58">
        <f t="shared" si="7"/>
        <v>289182</v>
      </c>
      <c r="J69" s="59">
        <f t="shared" si="8"/>
        <v>289182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2202510</v>
      </c>
      <c r="D70" s="63">
        <f t="shared" si="17"/>
        <v>617478</v>
      </c>
      <c r="E70" s="64">
        <f t="shared" si="17"/>
        <v>945562</v>
      </c>
      <c r="F70" s="65">
        <f t="shared" si="17"/>
        <v>427629</v>
      </c>
      <c r="G70" s="64">
        <f t="shared" si="17"/>
        <v>12029</v>
      </c>
      <c r="H70" s="65">
        <f t="shared" si="17"/>
        <v>0</v>
      </c>
      <c r="I70" s="62">
        <f t="shared" si="7"/>
        <v>3160101</v>
      </c>
      <c r="J70" s="63">
        <f t="shared" si="8"/>
        <v>1045107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 xr:uid="{00000000-0002-0000-0100-000000000000}"/>
    <dataValidation type="list" allowBlank="1" showInputMessage="1" showErrorMessage="1" sqref="C4" xr:uid="{00000000-0002-0000-0100-000001000000}">
      <formula1>date</formula1>
    </dataValidation>
    <dataValidation type="whole" operator="greaterThanOrEqual" allowBlank="1" showInputMessage="1" showErrorMessage="1" error="Въвежда се цяло положително число!" sqref="C9:F9 C11:F13 C15:F24 C26:F26 C28:F33 C42:H43 C45:H46 C48:H49 C51:H52 C54:H55 C57:H58 C60:H61 C63:H64 C66:H69" xr:uid="{00000000-0002-0000-0100-000002000000}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User</cp:lastModifiedBy>
  <cp:lastPrinted>2021-11-22T13:02:31Z</cp:lastPrinted>
  <dcterms:created xsi:type="dcterms:W3CDTF">2021-11-19T12:26:58Z</dcterms:created>
  <dcterms:modified xsi:type="dcterms:W3CDTF">2024-02-13T08:16:16Z</dcterms:modified>
</cp:coreProperties>
</file>