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2024\2024-09\Тримесечни\Приложения\"/>
    </mc:Choice>
  </mc:AlternateContent>
  <xr:revisionPtr revIDLastSave="0" documentId="13_ncr:1_{B5B0E429-B422-4296-AB07-56CBEBF1E5BF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8" i="1" l="1"/>
  <c r="G48" i="1" l="1"/>
  <c r="C48" i="1"/>
  <c r="C42" i="1"/>
  <c r="C60" i="1" l="1"/>
  <c r="C54" i="1"/>
  <c r="E13" i="1" l="1"/>
  <c r="J23" i="1" l="1"/>
  <c r="I23" i="1"/>
  <c r="E10" i="1" l="1"/>
  <c r="I42" i="1"/>
  <c r="J42" i="1"/>
  <c r="I43" i="1"/>
  <c r="J43" i="1"/>
  <c r="I45" i="1"/>
  <c r="J45" i="1"/>
  <c r="I46" i="1"/>
  <c r="J46" i="1"/>
  <c r="I48" i="1"/>
  <c r="J48" i="1"/>
  <c r="I49" i="1"/>
  <c r="J49" i="1"/>
  <c r="I51" i="1"/>
  <c r="J51" i="1"/>
  <c r="I52" i="1"/>
  <c r="J52" i="1"/>
  <c r="I54" i="1"/>
  <c r="J54" i="1"/>
  <c r="I55" i="1"/>
  <c r="J55" i="1"/>
  <c r="I57" i="1"/>
  <c r="J57" i="1"/>
  <c r="I58" i="1"/>
  <c r="J58" i="1"/>
  <c r="I60" i="1"/>
  <c r="J60" i="1"/>
  <c r="I61" i="1"/>
  <c r="J61" i="1"/>
  <c r="I63" i="1"/>
  <c r="J63" i="1"/>
  <c r="I64" i="1"/>
  <c r="J64" i="1"/>
  <c r="I66" i="1"/>
  <c r="J66" i="1"/>
  <c r="I67" i="1"/>
  <c r="J67" i="1"/>
  <c r="I68" i="1"/>
  <c r="J68" i="1"/>
  <c r="I69" i="1"/>
  <c r="J69" i="1"/>
  <c r="J9" i="1"/>
  <c r="I9" i="1"/>
  <c r="C3" i="1"/>
  <c r="D10" i="1"/>
  <c r="F10" i="1"/>
  <c r="C10" i="1"/>
  <c r="H65" i="1"/>
  <c r="G65" i="1"/>
  <c r="H62" i="1"/>
  <c r="G62" i="1"/>
  <c r="H59" i="1"/>
  <c r="G59" i="1"/>
  <c r="H56" i="1"/>
  <c r="G56" i="1"/>
  <c r="H53" i="1"/>
  <c r="G53" i="1"/>
  <c r="H50" i="1"/>
  <c r="G50" i="1"/>
  <c r="H47" i="1"/>
  <c r="G47" i="1"/>
  <c r="H44" i="1"/>
  <c r="G44" i="1"/>
  <c r="H41" i="1"/>
  <c r="G41" i="1"/>
  <c r="F65" i="1"/>
  <c r="E65" i="1"/>
  <c r="I65" i="1" s="1"/>
  <c r="D65" i="1"/>
  <c r="J65" i="1" s="1"/>
  <c r="C65" i="1"/>
  <c r="F62" i="1"/>
  <c r="E62" i="1"/>
  <c r="D62" i="1"/>
  <c r="C62" i="1"/>
  <c r="F59" i="1"/>
  <c r="E59" i="1"/>
  <c r="D59" i="1"/>
  <c r="C59" i="1"/>
  <c r="F56" i="1"/>
  <c r="E56" i="1"/>
  <c r="I56" i="1" s="1"/>
  <c r="D56" i="1"/>
  <c r="C56" i="1"/>
  <c r="F53" i="1"/>
  <c r="E53" i="1"/>
  <c r="D53" i="1"/>
  <c r="C53" i="1"/>
  <c r="F50" i="1"/>
  <c r="E50" i="1"/>
  <c r="D50" i="1"/>
  <c r="J50" i="1" s="1"/>
  <c r="C50" i="1"/>
  <c r="F47" i="1"/>
  <c r="E47" i="1"/>
  <c r="D47" i="1"/>
  <c r="J47" i="1" s="1"/>
  <c r="C47" i="1"/>
  <c r="F44" i="1"/>
  <c r="E44" i="1"/>
  <c r="D44" i="1"/>
  <c r="C44" i="1"/>
  <c r="D41" i="1"/>
  <c r="E41" i="1"/>
  <c r="F41" i="1"/>
  <c r="C41" i="1"/>
  <c r="J33" i="1"/>
  <c r="I33" i="1"/>
  <c r="J32" i="1"/>
  <c r="I32" i="1"/>
  <c r="J31" i="1"/>
  <c r="I31" i="1"/>
  <c r="J30" i="1"/>
  <c r="I30" i="1"/>
  <c r="J29" i="1"/>
  <c r="I29" i="1"/>
  <c r="J28" i="1"/>
  <c r="I28" i="1"/>
  <c r="F27" i="1"/>
  <c r="F25" i="1" s="1"/>
  <c r="E27" i="1"/>
  <c r="E25" i="1" s="1"/>
  <c r="D27" i="1"/>
  <c r="C27" i="1"/>
  <c r="J26" i="1"/>
  <c r="I26" i="1"/>
  <c r="J24" i="1"/>
  <c r="I24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F14" i="1"/>
  <c r="E14" i="1"/>
  <c r="D14" i="1"/>
  <c r="C14" i="1"/>
  <c r="J13" i="1"/>
  <c r="I13" i="1"/>
  <c r="J12" i="1"/>
  <c r="I12" i="1"/>
  <c r="J11" i="1"/>
  <c r="I11" i="1"/>
  <c r="J14" i="1"/>
  <c r="D25" i="1"/>
  <c r="J10" i="1"/>
  <c r="J59" i="1" l="1"/>
  <c r="J62" i="1"/>
  <c r="F70" i="1"/>
  <c r="J56" i="1"/>
  <c r="I44" i="1"/>
  <c r="G70" i="1"/>
  <c r="I41" i="1"/>
  <c r="I27" i="1"/>
  <c r="I53" i="1"/>
  <c r="I59" i="1"/>
  <c r="I50" i="1"/>
  <c r="I14" i="1"/>
  <c r="C25" i="1"/>
  <c r="I25" i="1" s="1"/>
  <c r="H70" i="1"/>
  <c r="J27" i="1"/>
  <c r="I47" i="1"/>
  <c r="I62" i="1"/>
  <c r="J41" i="1"/>
  <c r="J44" i="1"/>
  <c r="F34" i="1"/>
  <c r="F36" i="1" s="1"/>
  <c r="F6" i="1" s="1"/>
  <c r="J25" i="1"/>
  <c r="J53" i="1"/>
  <c r="C70" i="1"/>
  <c r="D34" i="1"/>
  <c r="D36" i="1" s="1"/>
  <c r="D6" i="1" s="1"/>
  <c r="E34" i="1"/>
  <c r="E36" i="1" s="1"/>
  <c r="E6" i="1" s="1"/>
  <c r="I10" i="1"/>
  <c r="D70" i="1"/>
  <c r="E70" i="1"/>
  <c r="J34" i="1"/>
  <c r="J36" i="1" s="1"/>
  <c r="J6" i="1" s="1"/>
  <c r="J70" i="1" l="1"/>
  <c r="C34" i="1"/>
  <c r="I34" i="1" s="1"/>
  <c r="I70" i="1"/>
  <c r="C36" i="1" l="1"/>
  <c r="C37" i="1"/>
  <c r="I36" i="1"/>
  <c r="I37" i="1"/>
  <c r="C6" i="1" l="1"/>
  <c r="I6" i="1"/>
</calcChain>
</file>

<file path=xl/sharedStrings.xml><?xml version="1.0" encoding="utf-8"?>
<sst xmlns="http://schemas.openxmlformats.org/spreadsheetml/2006/main" count="418" uniqueCount="384">
  <si>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</si>
  <si>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</si>
  <si>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</si>
  <si>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</si>
  <si>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</si>
  <si>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</si>
  <si>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</si>
  <si>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</si>
  <si>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</si>
  <si>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</si>
  <si>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</si>
  <si>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</si>
  <si>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</si>
  <si>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</si>
  <si>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</si>
  <si>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</si>
  <si>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</si>
  <si>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</si>
  <si>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</si>
  <si>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</si>
  <si>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</si>
  <si>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</si>
  <si>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</si>
  <si>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</si>
  <si>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</si>
  <si>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</si>
  <si>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</si>
  <si>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</si>
  <si>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</si>
  <si>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</si>
  <si>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</si>
  <si>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</si>
  <si>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</si>
  <si>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</si>
  <si>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</si>
  <si>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</si>
  <si>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</si>
  <si>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</si>
  <si>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</si>
  <si>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</si>
  <si>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</si>
  <si>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</si>
  <si>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</si>
  <si>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</si>
  <si>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</si>
  <si>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</si>
  <si>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</si>
  <si>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</si>
  <si>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</si>
  <si>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</si>
  <si>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</si>
  <si>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</si>
  <si>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</si>
  <si>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</si>
  <si>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</si>
  <si>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</si>
  <si>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</si>
  <si>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</si>
  <si>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</si>
  <si>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</si>
  <si>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</si>
  <si>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</si>
  <si>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</si>
  <si>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</si>
  <si>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</si>
  <si>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</si>
  <si>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</si>
  <si>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</si>
  <si>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</si>
  <si>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</si>
  <si>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</si>
  <si>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</si>
  <si>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</si>
  <si>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</si>
  <si>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</si>
  <si>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</si>
  <si>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</si>
  <si>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</si>
  <si>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</si>
  <si>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</si>
  <si>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</si>
  <si>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</si>
  <si>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</si>
  <si>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</si>
  <si>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</si>
  <si>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</si>
  <si>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</si>
  <si>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</si>
  <si>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</si>
  <si>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</si>
  <si>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</si>
  <si>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</si>
  <si>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</si>
  <si>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</si>
  <si>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</si>
  <si>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</si>
  <si>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</si>
  <si>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</si>
  <si>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</si>
  <si>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</si>
  <si>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</si>
  <si>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</si>
  <si>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</si>
  <si>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</si>
  <si>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</si>
  <si>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</si>
  <si>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</si>
  <si>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</si>
  <si>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</si>
  <si>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</si>
  <si>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</si>
  <si>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</si>
  <si>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</si>
  <si>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</si>
  <si>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</si>
  <si>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</si>
  <si>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</si>
  <si>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</si>
  <si>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</si>
  <si>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</si>
  <si>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</si>
  <si>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</si>
  <si>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</si>
  <si>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</si>
  <si>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</si>
  <si>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</si>
  <si>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</si>
  <si>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</si>
  <si>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</si>
  <si>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</si>
  <si>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</si>
  <si>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</si>
  <si>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</si>
  <si>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</si>
  <si>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</si>
  <si>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</si>
  <si>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</si>
  <si>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</si>
  <si>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</si>
  <si>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</si>
  <si>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</si>
  <si>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</si>
  <si>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</si>
  <si>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</si>
  <si>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</si>
  <si>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</si>
  <si>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</si>
  <si>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</si>
  <si>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</si>
  <si>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</si>
  <si>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</si>
  <si>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</si>
  <si>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</si>
  <si>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</si>
  <si>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</si>
  <si>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</si>
  <si>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</si>
  <si>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</si>
  <si>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</si>
  <si>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</si>
  <si>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</si>
  <si>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</si>
  <si>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</si>
  <si>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</si>
  <si>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</si>
  <si>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</si>
  <si>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</si>
  <si>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</si>
  <si>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</si>
  <si>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</si>
  <si>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</si>
  <si>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</si>
  <si>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</si>
  <si>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</si>
  <si>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</si>
  <si>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</si>
  <si>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</si>
  <si>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</si>
  <si>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</si>
  <si>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</si>
  <si>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</si>
  <si>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</si>
  <si>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</si>
  <si>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</si>
  <si>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</si>
  <si>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</si>
  <si>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</si>
  <si>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</si>
  <si>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</si>
  <si>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</si>
  <si>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</si>
  <si>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</si>
  <si>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</si>
  <si>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</si>
  <si>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</si>
  <si>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</si>
  <si>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</si>
  <si>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</si>
  <si>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</si>
  <si>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</si>
  <si>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</si>
  <si>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</si>
  <si>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</si>
  <si>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</si>
  <si>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</si>
  <si>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</si>
  <si>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</si>
  <si>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</si>
  <si>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</si>
  <si>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</si>
  <si>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</si>
  <si>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</si>
  <si>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</si>
  <si>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</si>
  <si>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</si>
  <si>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</si>
  <si>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</si>
  <si>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</si>
  <si>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</si>
  <si>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</si>
  <si>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</si>
  <si>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</si>
  <si>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</si>
  <si>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</si>
  <si>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</si>
  <si>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</si>
  <si>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</si>
  <si>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</si>
  <si>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</si>
  <si>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</si>
  <si>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</si>
  <si>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</si>
  <si>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</si>
  <si>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</si>
  <si>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</si>
  <si>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</si>
  <si>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</si>
  <si>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</si>
  <si>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</si>
  <si>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</si>
  <si>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</si>
  <si>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</si>
  <si>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</si>
  <si>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</si>
  <si>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</si>
  <si>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</si>
  <si>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</si>
  <si>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</si>
  <si>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</si>
  <si>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</si>
  <si>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</si>
  <si>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</si>
  <si>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</si>
  <si>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</si>
  <si>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</si>
  <si>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</si>
  <si>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</si>
  <si>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</si>
  <si>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</si>
  <si>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</si>
  <si>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</si>
  <si>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</si>
  <si>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</si>
  <si>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</si>
  <si>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</si>
  <si>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</si>
  <si>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</si>
  <si>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</si>
  <si>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</si>
  <si>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</si>
  <si>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</si>
  <si>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</si>
  <si>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</si>
  <si>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</si>
  <si>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</si>
  <si>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</si>
  <si>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</si>
  <si>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</si>
  <si>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</si>
  <si>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</si>
  <si>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</si>
  <si>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</si>
  <si>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</si>
  <si>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</si>
  <si>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</si>
  <si>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</si>
  <si>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</si>
  <si>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</si>
  <si>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</si>
  <si>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</si>
  <si>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</si>
  <si>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</si>
  <si>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</si>
  <si>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</si>
  <si>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</si>
  <si>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</si>
  <si>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</si>
  <si>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</si>
  <si>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</si>
  <si>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</si>
  <si>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</si>
  <si>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</si>
  <si>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</si>
  <si>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</si>
  <si>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</si>
  <si>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</si>
  <si>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</si>
  <si>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</si>
  <si>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</si>
  <si>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</si>
  <si>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</si>
  <si>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</si>
  <si>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</si>
  <si>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</si>
  <si>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</si>
  <si>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</si>
  <si>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</si>
  <si>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</si>
  <si>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</si>
  <si>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</si>
  <si>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</si>
  <si>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</si>
  <si>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</si>
  <si>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</si>
  <si>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</si>
  <si>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</si>
  <si>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</si>
  <si>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</si>
  <si>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</si>
  <si>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</si>
  <si>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</si>
  <si>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</si>
  <si>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</si>
  <si>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</si>
  <si>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</si>
  <si>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</si>
  <si>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</si>
  <si>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</si>
  <si>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</si>
  <si>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</si>
  <si>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</si>
  <si>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</si>
  <si>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</si>
  <si>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</si>
  <si>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</si>
  <si>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</si>
  <si>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</si>
  <si>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</si>
  <si>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</si>
  <si>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</si>
  <si>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</si>
  <si>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</si>
  <si>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</si>
  <si>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</si>
  <si>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</si>
  <si>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</si>
  <si>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</si>
  <si>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</si>
  <si>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</si>
  <si>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</si>
  <si>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</si>
  <si>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</si>
  <si>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</si>
  <si>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контрола (отчет - разпределение по функция/раздел/подраздел от ЕБК):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</si>
  <si>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</si>
  <si>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</si>
  <si>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</si>
  <si>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</si>
  <si>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</si>
  <si>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</si>
  <si>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</si>
  <si>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Налични нецелеви средства, за които не може да се определи направление, може да бъдат посочени в информацията</t>
  </si>
  <si>
    <r>
      <t xml:space="preserve">   </t>
    </r>
    <r>
      <rPr>
        <b/>
        <sz val="12"/>
        <color indexed="62"/>
        <rFont val="Times New Roman CYR"/>
        <family val="1"/>
      </rPr>
      <t>NALICHNOST_Year_Qrt_Mun.xls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</si>
  <si>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Year </t>
    </r>
    <r>
      <rPr>
        <sz val="12"/>
        <color indexed="18"/>
        <rFont val="Times New Roman CYR"/>
      </rPr>
      <t>e съответната година;</t>
    </r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</si>
  <si>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</si>
  <si>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и преводите в процес на сетълмент (§95-07-§95-13 + §96-07-§96-09) в касовия отчет на бюджета на общината към</t>
  </si>
  <si>
    <t xml:space="preserve">РАЗШИФРОВКА НА НАЛИЧНИТЕ СРЕДСТВА ПО БЮДЖЕТА НА ОБЩИНАТА И ПРЕВОДИТЕ В ПРОЦЕС </t>
  </si>
  <si>
    <t xml:space="preserve"> НА СЕТЪЛМЕНТ, ПО ИЗТОЧНИЦИ И ИНДИКАТИВНО РАЗПРЕДЕЛЕНИЕ </t>
  </si>
  <si>
    <t>ПО ФУНКЦИЯ/РАЗДЕЛ/ПОДРАЗДЕЛ ОТ ЕБК</t>
  </si>
  <si>
    <t>Наличност в края на периода и преводи в процес на сетълмент (от §95-07-§95-13 + §96-07-§96-09) - източници:</t>
  </si>
  <si>
    <t>Отчетени наличности по бюджета на общината и преводи в процес на сетълмент (§95-07-§95-13 + §96-07-§96-09 от файл B3):</t>
  </si>
  <si>
    <t>VII. Наличности от възстановени отчисления от РИОСВ</t>
  </si>
  <si>
    <t xml:space="preserve">общата сума на наличните средства и преводите в процес на сетълмент, отчетени в отчета за касовото изпълнение на бюджета на </t>
  </si>
  <si>
    <t>общината към края на съответния период.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</si>
</sst>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7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46" fillId="0" borderId="0" xfId="0" applyFont="1" applyAlignment="1" applyProtection="1">
      <alignment horizontal="centerContinuous" vertical="top"/>
    </xf>
    <xf numFmtId="0" fontId="36" fillId="0" borderId="0" xfId="0" applyFont="1" applyAlignment="1" applyProtection="1">
      <alignment horizontal="centerContinuous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 2" xfId="1" xr:uid="{00000000-0005-0000-0000-000001000000}"/>
    <cellStyle name="Normal 3 2" xfId="2" xr:uid="{00000000-0005-0000-0000-000002000000}"/>
    <cellStyle name="Normal_BALANCE-09-2003-MAKET" xfId="3" xr:uid="{00000000-0005-0000-0000-000003000000}"/>
    <cellStyle name="Normal_Spravka-&amp;-69-05-2011-MAKET-entity" xfId="4" xr:uid="{00000000-0005-0000-0000-000004000000}"/>
    <cellStyle name="Нормален" xfId="0" builtinId="0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44"/>
  <sheetViews>
    <sheetView topLeftCell="B1" workbookViewId="0">
      <selection activeCell="D5" sqref="D5"/>
    </sheetView>
  </sheetViews>
  <sheetFormatPr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29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3" t="s">
        <v>362</v>
      </c>
      <c r="D2" s="154"/>
      <c r="E2" s="154"/>
      <c r="F2" s="154"/>
      <c r="G2" s="154"/>
      <c r="H2" s="154"/>
      <c r="I2" s="154"/>
      <c r="J2" s="154"/>
      <c r="K2" s="154"/>
      <c r="L2" s="155"/>
    </row>
    <row r="3" spans="1:57" ht="15" customHeight="1">
      <c r="B3" s="81"/>
      <c r="C3" s="156"/>
      <c r="D3" s="157"/>
      <c r="E3" s="157"/>
      <c r="F3" s="157"/>
      <c r="G3" s="157"/>
      <c r="H3" s="157"/>
      <c r="I3" s="157"/>
      <c r="J3" s="157"/>
      <c r="K3" s="157"/>
      <c r="L3" s="158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359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372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373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355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354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370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374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382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383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366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356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367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361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371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368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EA4A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70"/>
  <sheetViews>
    <sheetView showGridLines="0" tabSelected="1" topLeftCell="B1" zoomScale="85" zoomScaleNormal="85" workbookViewId="0">
      <selection activeCell="E43" sqref="E43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/>
      <c r="D2" s="148" t="s">
        <v>376</v>
      </c>
      <c r="E2" s="148"/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/>
      </c>
      <c r="D3" s="148" t="s">
        <v>377</v>
      </c>
      <c r="E3" s="148"/>
      <c r="F3" s="147"/>
      <c r="G3" s="147"/>
      <c r="H3" s="147"/>
      <c r="I3" s="147"/>
      <c r="J3" s="147"/>
    </row>
    <row r="4" spans="1:11" ht="63">
      <c r="B4" s="4" t="s">
        <v>375</v>
      </c>
      <c r="C4" s="143">
        <v>45565</v>
      </c>
      <c r="D4" s="151" t="s">
        <v>378</v>
      </c>
      <c r="E4" s="152"/>
      <c r="F4" s="152"/>
      <c r="G4" s="152"/>
      <c r="H4" s="152"/>
      <c r="I4" s="152"/>
      <c r="J4" s="152"/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3" t="s">
        <v>379</v>
      </c>
      <c r="C7" s="161" t="s">
        <v>3</v>
      </c>
      <c r="D7" s="7" t="s">
        <v>4</v>
      </c>
      <c r="E7" s="161" t="s">
        <v>5</v>
      </c>
      <c r="F7" s="8" t="s">
        <v>4</v>
      </c>
      <c r="G7" s="161" t="s">
        <v>301</v>
      </c>
      <c r="H7" s="8" t="s">
        <v>4</v>
      </c>
      <c r="I7" s="161" t="s">
        <v>6</v>
      </c>
      <c r="J7" s="7" t="s">
        <v>4</v>
      </c>
    </row>
    <row r="8" spans="1:11" ht="32.25" thickBot="1">
      <c r="B8" s="164"/>
      <c r="C8" s="162"/>
      <c r="D8" s="9" t="s">
        <v>7</v>
      </c>
      <c r="E8" s="162"/>
      <c r="F8" s="10" t="s">
        <v>7</v>
      </c>
      <c r="G8" s="162"/>
      <c r="H8" s="10" t="s">
        <v>7</v>
      </c>
      <c r="I8" s="162"/>
      <c r="J8" s="9" t="s">
        <v>7</v>
      </c>
    </row>
    <row r="9" spans="1:11" ht="48" thickBot="1">
      <c r="A9" s="1">
        <v>999</v>
      </c>
      <c r="B9" s="77" t="s">
        <v>380</v>
      </c>
      <c r="C9" s="138">
        <v>2931441</v>
      </c>
      <c r="D9" s="139"/>
      <c r="E9" s="138">
        <v>549637</v>
      </c>
      <c r="F9" s="140"/>
      <c r="G9" s="78">
        <v>0</v>
      </c>
      <c r="H9" s="79">
        <v>0</v>
      </c>
      <c r="I9" s="43">
        <f>+C9+E9</f>
        <v>3481078</v>
      </c>
      <c r="J9" s="44">
        <f>+D9+F9</f>
        <v>0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39303</v>
      </c>
      <c r="D10" s="13">
        <f>+D11+D13</f>
        <v>0</v>
      </c>
      <c r="E10" s="12">
        <f>+E11+E13</f>
        <v>318255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357558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>
        <v>39303</v>
      </c>
      <c r="D11" s="17"/>
      <c r="E11" s="16">
        <v>297916</v>
      </c>
      <c r="F11" s="17"/>
      <c r="G11" s="149">
        <v>0</v>
      </c>
      <c r="H11" s="150">
        <v>0</v>
      </c>
      <c r="I11" s="21">
        <f t="shared" si="0"/>
        <v>337219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/>
      <c r="F12" s="17"/>
      <c r="G12" s="149">
        <v>0</v>
      </c>
      <c r="H12" s="150">
        <v>0</v>
      </c>
      <c r="I12" s="21">
        <f t="shared" si="0"/>
        <v>0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>
        <f>1539+18800</f>
        <v>20339</v>
      </c>
      <c r="F13" s="17"/>
      <c r="G13" s="149">
        <v>0</v>
      </c>
      <c r="H13" s="150">
        <v>0</v>
      </c>
      <c r="I13" s="25">
        <f t="shared" si="0"/>
        <v>20339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2160532</v>
      </c>
      <c r="D14" s="13">
        <f>+D15+D17+D18+D19+D16</f>
        <v>0</v>
      </c>
      <c r="E14" s="12">
        <f>+E15+E17+E18+E19+E16</f>
        <v>164324</v>
      </c>
      <c r="F14" s="14">
        <f>+F15+F17+F18+F19+F16</f>
        <v>0</v>
      </c>
      <c r="G14" s="72">
        <v>0</v>
      </c>
      <c r="H14" s="73">
        <v>0</v>
      </c>
      <c r="I14" s="12">
        <f t="shared" si="0"/>
        <v>2324856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>
        <v>2056924</v>
      </c>
      <c r="D15" s="17"/>
      <c r="E15" s="16"/>
      <c r="F15" s="17"/>
      <c r="G15" s="149">
        <v>0</v>
      </c>
      <c r="H15" s="150">
        <v>0</v>
      </c>
      <c r="I15" s="18">
        <f t="shared" si="0"/>
        <v>2056924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>
        <v>141502</v>
      </c>
      <c r="F16" s="17"/>
      <c r="G16" s="149">
        <v>0</v>
      </c>
      <c r="H16" s="150">
        <v>0</v>
      </c>
      <c r="I16" s="21">
        <f t="shared" si="0"/>
        <v>141502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>
        <v>22822</v>
      </c>
      <c r="F17" s="17"/>
      <c r="G17" s="149">
        <v>0</v>
      </c>
      <c r="H17" s="150">
        <v>0</v>
      </c>
      <c r="I17" s="21">
        <f t="shared" si="0"/>
        <v>22822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/>
      <c r="F18" s="17"/>
      <c r="G18" s="149">
        <v>0</v>
      </c>
      <c r="H18" s="150">
        <v>0</v>
      </c>
      <c r="I18" s="21">
        <f t="shared" si="0"/>
        <v>0</v>
      </c>
      <c r="J18" s="22">
        <f t="shared" si="1"/>
        <v>0</v>
      </c>
    </row>
    <row r="19" spans="1:10">
      <c r="A19" s="1">
        <v>2500</v>
      </c>
      <c r="B19" s="29" t="s">
        <v>16</v>
      </c>
      <c r="C19" s="16">
        <v>103608</v>
      </c>
      <c r="D19" s="17"/>
      <c r="E19" s="16"/>
      <c r="F19" s="17"/>
      <c r="G19" s="149">
        <v>0</v>
      </c>
      <c r="H19" s="150">
        <v>0</v>
      </c>
      <c r="I19" s="25">
        <f t="shared" si="0"/>
        <v>103608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/>
      <c r="D20" s="17"/>
      <c r="E20" s="16">
        <v>3772</v>
      </c>
      <c r="F20" s="17"/>
      <c r="G20" s="149">
        <v>0</v>
      </c>
      <c r="H20" s="150">
        <v>0</v>
      </c>
      <c r="I20" s="12">
        <f t="shared" si="0"/>
        <v>3772</v>
      </c>
      <c r="J20" s="13">
        <f t="shared" si="1"/>
        <v>0</v>
      </c>
    </row>
    <row r="21" spans="1:10" ht="31.5">
      <c r="A21" s="1">
        <v>4000</v>
      </c>
      <c r="B21" s="11" t="s">
        <v>17</v>
      </c>
      <c r="C21" s="16"/>
      <c r="D21" s="17"/>
      <c r="E21" s="16"/>
      <c r="F21" s="17"/>
      <c r="G21" s="149">
        <v>0</v>
      </c>
      <c r="H21" s="150">
        <v>0</v>
      </c>
      <c r="I21" s="12">
        <f t="shared" si="0"/>
        <v>0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A23" s="1">
        <v>6000</v>
      </c>
      <c r="B23" s="11" t="s">
        <v>369</v>
      </c>
      <c r="C23" s="16">
        <v>3992</v>
      </c>
      <c r="D23" s="17"/>
      <c r="E23" s="16"/>
      <c r="F23" s="17"/>
      <c r="G23" s="149">
        <v>0</v>
      </c>
      <c r="H23" s="150">
        <v>0</v>
      </c>
      <c r="I23" s="12">
        <f t="shared" ref="I23" si="2">+C23+E23</f>
        <v>3992</v>
      </c>
      <c r="J23" s="13">
        <f t="shared" ref="J23" si="3">+D23+F23</f>
        <v>0</v>
      </c>
    </row>
    <row r="24" spans="1:10" ht="31.5">
      <c r="A24" s="1">
        <v>7000</v>
      </c>
      <c r="B24" s="11" t="s">
        <v>381</v>
      </c>
      <c r="C24" s="16"/>
      <c r="D24" s="17"/>
      <c r="E24" s="16"/>
      <c r="F24" s="17"/>
      <c r="G24" s="149">
        <v>0</v>
      </c>
      <c r="H24" s="150">
        <v>0</v>
      </c>
      <c r="I24" s="12">
        <f t="shared" si="0"/>
        <v>0</v>
      </c>
      <c r="J24" s="13">
        <f t="shared" si="1"/>
        <v>0</v>
      </c>
    </row>
    <row r="25" spans="1:10">
      <c r="A25" s="1">
        <v>8000</v>
      </c>
      <c r="B25" s="11" t="s">
        <v>364</v>
      </c>
      <c r="C25" s="12">
        <f>+C26+C27+C33</f>
        <v>727614</v>
      </c>
      <c r="D25" s="13">
        <f>+D26+D27+D33</f>
        <v>0</v>
      </c>
      <c r="E25" s="12">
        <f>+E26+E27+E33</f>
        <v>63286</v>
      </c>
      <c r="F25" s="14">
        <f>+F26+F27+F33</f>
        <v>0</v>
      </c>
      <c r="G25" s="72">
        <v>0</v>
      </c>
      <c r="H25" s="73">
        <v>0</v>
      </c>
      <c r="I25" s="12">
        <f t="shared" si="0"/>
        <v>790900</v>
      </c>
      <c r="J25" s="13">
        <f t="shared" si="1"/>
        <v>0</v>
      </c>
    </row>
    <row r="26" spans="1:10">
      <c r="A26" s="1">
        <v>8100</v>
      </c>
      <c r="B26" s="30" t="s">
        <v>19</v>
      </c>
      <c r="C26" s="16">
        <v>12722</v>
      </c>
      <c r="D26" s="17"/>
      <c r="E26" s="16"/>
      <c r="F26" s="17"/>
      <c r="G26" s="149">
        <v>0</v>
      </c>
      <c r="H26" s="150">
        <v>0</v>
      </c>
      <c r="I26" s="31">
        <f t="shared" si="0"/>
        <v>12722</v>
      </c>
      <c r="J26" s="32">
        <f t="shared" si="1"/>
        <v>0</v>
      </c>
    </row>
    <row r="27" spans="1:10" ht="31.5">
      <c r="A27" s="1">
        <v>8200</v>
      </c>
      <c r="B27" s="33" t="s">
        <v>20</v>
      </c>
      <c r="C27" s="12">
        <f>+C28+C29+C30+C31+C32</f>
        <v>640160</v>
      </c>
      <c r="D27" s="13">
        <f>+D28+D29+D30+D31+D32</f>
        <v>0</v>
      </c>
      <c r="E27" s="12">
        <f>+E28+E29+E30+E31+E32</f>
        <v>14061</v>
      </c>
      <c r="F27" s="14">
        <f>+F28+F29+F30+F31+F32</f>
        <v>0</v>
      </c>
      <c r="G27" s="72">
        <v>0</v>
      </c>
      <c r="H27" s="73">
        <v>0</v>
      </c>
      <c r="I27" s="12">
        <f t="shared" si="0"/>
        <v>654221</v>
      </c>
      <c r="J27" s="13">
        <f t="shared" si="1"/>
        <v>0</v>
      </c>
    </row>
    <row r="28" spans="1:10" ht="31.5">
      <c r="A28" s="1">
        <v>8210</v>
      </c>
      <c r="B28" s="34" t="s">
        <v>21</v>
      </c>
      <c r="C28" s="16">
        <v>633160</v>
      </c>
      <c r="D28" s="17"/>
      <c r="E28" s="16"/>
      <c r="F28" s="17"/>
      <c r="G28" s="149">
        <v>0</v>
      </c>
      <c r="H28" s="150">
        <v>0</v>
      </c>
      <c r="I28" s="35">
        <f t="shared" si="0"/>
        <v>633160</v>
      </c>
      <c r="J28" s="36">
        <f t="shared" si="1"/>
        <v>0</v>
      </c>
    </row>
    <row r="29" spans="1:10">
      <c r="A29" s="1">
        <v>8220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8230</v>
      </c>
      <c r="B30" s="28" t="s">
        <v>23</v>
      </c>
      <c r="C30" s="16"/>
      <c r="D30" s="17"/>
      <c r="E30" s="16"/>
      <c r="F30" s="17"/>
      <c r="G30" s="149">
        <v>0</v>
      </c>
      <c r="H30" s="150">
        <v>0</v>
      </c>
      <c r="I30" s="37">
        <f t="shared" si="0"/>
        <v>0</v>
      </c>
      <c r="J30" s="38">
        <f t="shared" si="1"/>
        <v>0</v>
      </c>
    </row>
    <row r="31" spans="1:10">
      <c r="A31" s="1">
        <v>8240</v>
      </c>
      <c r="B31" s="28" t="s">
        <v>24</v>
      </c>
      <c r="C31" s="16"/>
      <c r="D31" s="17"/>
      <c r="E31" s="16">
        <v>13286</v>
      </c>
      <c r="F31" s="17"/>
      <c r="G31" s="149">
        <v>0</v>
      </c>
      <c r="H31" s="150">
        <v>0</v>
      </c>
      <c r="I31" s="37">
        <f t="shared" si="0"/>
        <v>13286</v>
      </c>
      <c r="J31" s="38">
        <f t="shared" si="1"/>
        <v>0</v>
      </c>
    </row>
    <row r="32" spans="1:10">
      <c r="A32" s="1">
        <v>8250</v>
      </c>
      <c r="B32" s="28" t="s">
        <v>25</v>
      </c>
      <c r="C32" s="16">
        <v>7000</v>
      </c>
      <c r="D32" s="17"/>
      <c r="E32" s="16">
        <v>775</v>
      </c>
      <c r="F32" s="17"/>
      <c r="G32" s="149">
        <v>0</v>
      </c>
      <c r="H32" s="150">
        <v>0</v>
      </c>
      <c r="I32" s="37">
        <f t="shared" si="0"/>
        <v>7775</v>
      </c>
      <c r="J32" s="38">
        <f t="shared" si="1"/>
        <v>0</v>
      </c>
    </row>
    <row r="33" spans="1:10" ht="16.5" thickBot="1">
      <c r="A33" s="1">
        <v>8300</v>
      </c>
      <c r="B33" s="39" t="s">
        <v>26</v>
      </c>
      <c r="C33" s="16">
        <v>74732</v>
      </c>
      <c r="D33" s="17"/>
      <c r="E33" s="16">
        <v>49225</v>
      </c>
      <c r="F33" s="17"/>
      <c r="G33" s="149">
        <v>0</v>
      </c>
      <c r="H33" s="150">
        <v>0</v>
      </c>
      <c r="I33" s="40">
        <f t="shared" si="0"/>
        <v>123957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2931441</v>
      </c>
      <c r="D34" s="44">
        <f t="shared" ref="D34:F34" si="4">+D10+D14+D20+D21+D22+D23+D24+D25</f>
        <v>0</v>
      </c>
      <c r="E34" s="45">
        <f t="shared" si="4"/>
        <v>549637</v>
      </c>
      <c r="F34" s="46">
        <f t="shared" si="4"/>
        <v>0</v>
      </c>
      <c r="G34" s="74">
        <v>0</v>
      </c>
      <c r="H34" s="75">
        <v>0</v>
      </c>
      <c r="I34" s="43">
        <f t="shared" si="0"/>
        <v>3481078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A37" s="1">
        <v>99998</v>
      </c>
      <c r="B37" s="52" t="s">
        <v>363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5" t="s">
        <v>365</v>
      </c>
      <c r="C39" s="159" t="s">
        <v>3</v>
      </c>
      <c r="D39" s="53" t="s">
        <v>4</v>
      </c>
      <c r="E39" s="159" t="s">
        <v>5</v>
      </c>
      <c r="F39" s="54" t="s">
        <v>4</v>
      </c>
      <c r="G39" s="159" t="s">
        <v>301</v>
      </c>
      <c r="H39" s="54" t="s">
        <v>4</v>
      </c>
      <c r="I39" s="159" t="s">
        <v>6</v>
      </c>
      <c r="J39" s="53" t="s">
        <v>4</v>
      </c>
    </row>
    <row r="40" spans="1:10" ht="16.5" thickBot="1">
      <c r="B40" s="166"/>
      <c r="C40" s="160"/>
      <c r="D40" s="55" t="s">
        <v>286</v>
      </c>
      <c r="E40" s="160"/>
      <c r="F40" s="56" t="s">
        <v>286</v>
      </c>
      <c r="G40" s="160"/>
      <c r="H40" s="56" t="s">
        <v>286</v>
      </c>
      <c r="I40" s="160"/>
      <c r="J40" s="56" t="s">
        <v>286</v>
      </c>
    </row>
    <row r="41" spans="1:10">
      <c r="A41" s="1">
        <v>100</v>
      </c>
      <c r="B41" s="57" t="s">
        <v>287</v>
      </c>
      <c r="C41" s="58">
        <f t="shared" ref="C41:H41" si="6">+C42+C43</f>
        <v>400281</v>
      </c>
      <c r="D41" s="59">
        <f t="shared" si="6"/>
        <v>0</v>
      </c>
      <c r="E41" s="58">
        <f t="shared" si="6"/>
        <v>131021</v>
      </c>
      <c r="F41" s="60">
        <f t="shared" si="6"/>
        <v>0</v>
      </c>
      <c r="G41" s="58">
        <f t="shared" si="6"/>
        <v>76541</v>
      </c>
      <c r="H41" s="60">
        <f t="shared" si="6"/>
        <v>0</v>
      </c>
      <c r="I41" s="58">
        <f>+C41+E41+G41</f>
        <v>607843</v>
      </c>
      <c r="J41" s="59">
        <f>+D41+F41+H41</f>
        <v>0</v>
      </c>
    </row>
    <row r="42" spans="1:10">
      <c r="A42" s="1">
        <v>101</v>
      </c>
      <c r="B42" s="15" t="s">
        <v>294</v>
      </c>
      <c r="C42" s="16">
        <f>250281+150000</f>
        <v>400281</v>
      </c>
      <c r="D42" s="17"/>
      <c r="E42" s="16">
        <v>131021</v>
      </c>
      <c r="F42" s="17"/>
      <c r="G42" s="16">
        <v>76541</v>
      </c>
      <c r="H42" s="17"/>
      <c r="I42" s="66">
        <f t="shared" ref="I42:I70" si="7">+C42+E42+G42</f>
        <v>607843</v>
      </c>
      <c r="J42" s="67">
        <f t="shared" ref="J42:J70" si="8">+D42+F42+H42</f>
        <v>0</v>
      </c>
    </row>
    <row r="43" spans="1:10">
      <c r="A43" s="1">
        <v>102</v>
      </c>
      <c r="B43" s="20" t="s">
        <v>295</v>
      </c>
      <c r="C43" s="50"/>
      <c r="D43" s="51"/>
      <c r="E43" s="50"/>
      <c r="F43" s="51"/>
      <c r="G43" s="50"/>
      <c r="H43" s="51"/>
      <c r="I43" s="68">
        <f t="shared" si="7"/>
        <v>0</v>
      </c>
      <c r="J43" s="69">
        <f t="shared" si="8"/>
        <v>0</v>
      </c>
    </row>
    <row r="44" spans="1:10">
      <c r="A44" s="1">
        <v>200</v>
      </c>
      <c r="B44" s="57" t="s">
        <v>288</v>
      </c>
      <c r="C44" s="58">
        <f t="shared" ref="C44:H44" si="9">+C45+C46</f>
        <v>48204</v>
      </c>
      <c r="D44" s="59">
        <f t="shared" si="9"/>
        <v>0</v>
      </c>
      <c r="E44" s="58">
        <f t="shared" si="9"/>
        <v>0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48204</v>
      </c>
      <c r="J44" s="59">
        <f t="shared" si="8"/>
        <v>0</v>
      </c>
    </row>
    <row r="45" spans="1:10">
      <c r="A45" s="1">
        <v>201</v>
      </c>
      <c r="B45" s="15" t="s">
        <v>294</v>
      </c>
      <c r="C45" s="16">
        <v>48204</v>
      </c>
      <c r="D45" s="17"/>
      <c r="E45" s="16"/>
      <c r="F45" s="17"/>
      <c r="G45" s="16"/>
      <c r="H45" s="17"/>
      <c r="I45" s="66">
        <f t="shared" si="7"/>
        <v>48204</v>
      </c>
      <c r="J45" s="67">
        <f t="shared" si="8"/>
        <v>0</v>
      </c>
    </row>
    <row r="46" spans="1:10">
      <c r="A46" s="1">
        <v>202</v>
      </c>
      <c r="B46" s="20" t="s">
        <v>295</v>
      </c>
      <c r="C46" s="50"/>
      <c r="D46" s="51"/>
      <c r="E46" s="50"/>
      <c r="F46" s="51"/>
      <c r="G46" s="50"/>
      <c r="H46" s="51"/>
      <c r="I46" s="68">
        <f t="shared" si="7"/>
        <v>0</v>
      </c>
      <c r="J46" s="69">
        <f t="shared" si="8"/>
        <v>0</v>
      </c>
    </row>
    <row r="47" spans="1:10" ht="15" customHeight="1">
      <c r="A47" s="1">
        <v>300</v>
      </c>
      <c r="B47" s="57" t="s">
        <v>289</v>
      </c>
      <c r="C47" s="58">
        <f t="shared" ref="C47:H47" si="10">+C48+C49</f>
        <v>1363168</v>
      </c>
      <c r="D47" s="59">
        <f t="shared" si="10"/>
        <v>207668</v>
      </c>
      <c r="E47" s="58">
        <f t="shared" si="10"/>
        <v>1539</v>
      </c>
      <c r="F47" s="60">
        <f t="shared" si="10"/>
        <v>0</v>
      </c>
      <c r="G47" s="58">
        <f t="shared" si="10"/>
        <v>32998</v>
      </c>
      <c r="H47" s="60">
        <f t="shared" si="10"/>
        <v>0</v>
      </c>
      <c r="I47" s="58">
        <f t="shared" si="7"/>
        <v>1397705</v>
      </c>
      <c r="J47" s="59">
        <f t="shared" si="8"/>
        <v>207668</v>
      </c>
    </row>
    <row r="48" spans="1:10">
      <c r="A48" s="1">
        <v>301</v>
      </c>
      <c r="B48" s="15" t="s">
        <v>294</v>
      </c>
      <c r="C48" s="16">
        <f>6030+13036+434613+22722+117606+356407+224679</f>
        <v>1175093</v>
      </c>
      <c r="D48" s="17">
        <v>19593</v>
      </c>
      <c r="E48" s="16">
        <v>1539</v>
      </c>
      <c r="F48" s="17"/>
      <c r="G48" s="16">
        <f>10250+19248</f>
        <v>29498</v>
      </c>
      <c r="H48" s="17"/>
      <c r="I48" s="66">
        <f t="shared" si="7"/>
        <v>1206130</v>
      </c>
      <c r="J48" s="67">
        <f t="shared" si="8"/>
        <v>19593</v>
      </c>
    </row>
    <row r="49" spans="1:10">
      <c r="A49" s="1">
        <v>302</v>
      </c>
      <c r="B49" s="20" t="s">
        <v>295</v>
      </c>
      <c r="C49" s="50">
        <v>188075</v>
      </c>
      <c r="D49" s="51">
        <v>188075</v>
      </c>
      <c r="E49" s="50"/>
      <c r="F49" s="51"/>
      <c r="G49" s="50">
        <v>3500</v>
      </c>
      <c r="H49" s="51"/>
      <c r="I49" s="68">
        <f t="shared" si="7"/>
        <v>191575</v>
      </c>
      <c r="J49" s="69">
        <f t="shared" si="8"/>
        <v>188075</v>
      </c>
    </row>
    <row r="50" spans="1:10">
      <c r="A50" s="1">
        <v>400</v>
      </c>
      <c r="B50" s="57" t="s">
        <v>290</v>
      </c>
      <c r="C50" s="58">
        <f t="shared" ref="C50:H50" si="11">+C51+C52</f>
        <v>332525</v>
      </c>
      <c r="D50" s="59">
        <f t="shared" si="11"/>
        <v>3900</v>
      </c>
      <c r="E50" s="58">
        <f t="shared" si="11"/>
        <v>0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332525</v>
      </c>
      <c r="J50" s="59">
        <f t="shared" si="8"/>
        <v>3900</v>
      </c>
    </row>
    <row r="51" spans="1:10">
      <c r="A51" s="1">
        <v>401</v>
      </c>
      <c r="B51" s="15" t="s">
        <v>294</v>
      </c>
      <c r="C51" s="16">
        <v>328625</v>
      </c>
      <c r="D51" s="17"/>
      <c r="E51" s="16"/>
      <c r="F51" s="17"/>
      <c r="G51" s="16"/>
      <c r="H51" s="17"/>
      <c r="I51" s="66">
        <f t="shared" si="7"/>
        <v>328625</v>
      </c>
      <c r="J51" s="67">
        <f t="shared" si="8"/>
        <v>0</v>
      </c>
    </row>
    <row r="52" spans="1:10">
      <c r="A52" s="1">
        <v>402</v>
      </c>
      <c r="B52" s="20" t="s">
        <v>295</v>
      </c>
      <c r="C52" s="50">
        <v>3900</v>
      </c>
      <c r="D52" s="51">
        <v>3900</v>
      </c>
      <c r="E52" s="50"/>
      <c r="F52" s="51"/>
      <c r="G52" s="50"/>
      <c r="H52" s="51"/>
      <c r="I52" s="68">
        <f t="shared" si="7"/>
        <v>3900</v>
      </c>
      <c r="J52" s="69">
        <f t="shared" si="8"/>
        <v>3900</v>
      </c>
    </row>
    <row r="53" spans="1:10" ht="31.5">
      <c r="A53" s="1">
        <v>500</v>
      </c>
      <c r="B53" s="57" t="s">
        <v>291</v>
      </c>
      <c r="C53" s="58">
        <f t="shared" ref="C53:H53" si="12">+C54+C55</f>
        <v>728336</v>
      </c>
      <c r="D53" s="59">
        <f t="shared" si="12"/>
        <v>7190</v>
      </c>
      <c r="E53" s="58">
        <f t="shared" si="12"/>
        <v>72107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800443</v>
      </c>
      <c r="J53" s="59">
        <f t="shared" si="8"/>
        <v>7190</v>
      </c>
    </row>
    <row r="54" spans="1:10">
      <c r="A54" s="1">
        <v>501</v>
      </c>
      <c r="B54" s="15" t="s">
        <v>294</v>
      </c>
      <c r="C54" s="16">
        <f>104375+616771</f>
        <v>721146</v>
      </c>
      <c r="D54" s="17"/>
      <c r="E54" s="16">
        <v>72107</v>
      </c>
      <c r="F54" s="17"/>
      <c r="G54" s="16"/>
      <c r="H54" s="17"/>
      <c r="I54" s="66">
        <f t="shared" si="7"/>
        <v>793253</v>
      </c>
      <c r="J54" s="67">
        <f t="shared" si="8"/>
        <v>0</v>
      </c>
    </row>
    <row r="55" spans="1:10">
      <c r="A55" s="1">
        <v>502</v>
      </c>
      <c r="B55" s="20" t="s">
        <v>295</v>
      </c>
      <c r="C55" s="50">
        <v>7190</v>
      </c>
      <c r="D55" s="51">
        <v>7190</v>
      </c>
      <c r="E55" s="50"/>
      <c r="F55" s="51"/>
      <c r="G55" s="50"/>
      <c r="H55" s="51"/>
      <c r="I55" s="68">
        <f t="shared" si="7"/>
        <v>7190</v>
      </c>
      <c r="J55" s="69">
        <f t="shared" si="8"/>
        <v>7190</v>
      </c>
    </row>
    <row r="56" spans="1:10" ht="31.5">
      <c r="A56" s="1">
        <v>600</v>
      </c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47004</v>
      </c>
      <c r="F56" s="60">
        <f t="shared" si="13"/>
        <v>10272</v>
      </c>
      <c r="G56" s="58">
        <f t="shared" si="13"/>
        <v>0</v>
      </c>
      <c r="H56" s="60">
        <f t="shared" si="13"/>
        <v>0</v>
      </c>
      <c r="I56" s="58">
        <f t="shared" si="7"/>
        <v>47004</v>
      </c>
      <c r="J56" s="59">
        <f t="shared" si="8"/>
        <v>10272</v>
      </c>
    </row>
    <row r="57" spans="1:10">
      <c r="A57" s="1">
        <v>601</v>
      </c>
      <c r="B57" s="15" t="s">
        <v>294</v>
      </c>
      <c r="C57" s="16"/>
      <c r="D57" s="17"/>
      <c r="E57" s="16">
        <v>36732</v>
      </c>
      <c r="F57" s="17"/>
      <c r="G57" s="16"/>
      <c r="H57" s="17"/>
      <c r="I57" s="66">
        <f t="shared" si="7"/>
        <v>36732</v>
      </c>
      <c r="J57" s="67">
        <f t="shared" si="8"/>
        <v>0</v>
      </c>
    </row>
    <row r="58" spans="1:10">
      <c r="A58" s="1">
        <v>602</v>
      </c>
      <c r="B58" s="20" t="s">
        <v>295</v>
      </c>
      <c r="C58" s="50"/>
      <c r="D58" s="51"/>
      <c r="E58" s="50">
        <f>272+10000</f>
        <v>10272</v>
      </c>
      <c r="F58" s="51">
        <v>10272</v>
      </c>
      <c r="G58" s="50"/>
      <c r="H58" s="51"/>
      <c r="I58" s="68">
        <f t="shared" si="7"/>
        <v>10272</v>
      </c>
      <c r="J58" s="69">
        <f t="shared" si="8"/>
        <v>10272</v>
      </c>
    </row>
    <row r="59" spans="1:10" ht="31.5">
      <c r="A59" s="1">
        <v>700</v>
      </c>
      <c r="B59" s="57" t="s">
        <v>293</v>
      </c>
      <c r="C59" s="58">
        <f t="shared" ref="C59:H59" si="14">+C60+C61</f>
        <v>58927</v>
      </c>
      <c r="D59" s="59">
        <f t="shared" si="14"/>
        <v>0</v>
      </c>
      <c r="E59" s="58">
        <f t="shared" si="14"/>
        <v>775</v>
      </c>
      <c r="F59" s="60">
        <f t="shared" si="14"/>
        <v>775</v>
      </c>
      <c r="G59" s="58">
        <f t="shared" si="14"/>
        <v>97916</v>
      </c>
      <c r="H59" s="60">
        <f t="shared" si="14"/>
        <v>0</v>
      </c>
      <c r="I59" s="58">
        <f t="shared" si="7"/>
        <v>157618</v>
      </c>
      <c r="J59" s="59">
        <f t="shared" si="8"/>
        <v>775</v>
      </c>
    </row>
    <row r="60" spans="1:10">
      <c r="A60" s="1">
        <v>701</v>
      </c>
      <c r="B60" s="15" t="s">
        <v>294</v>
      </c>
      <c r="C60" s="16">
        <f>190+286+65305+444+945+757-9000</f>
        <v>58927</v>
      </c>
      <c r="D60" s="17"/>
      <c r="E60" s="16">
        <v>775</v>
      </c>
      <c r="F60" s="17">
        <v>775</v>
      </c>
      <c r="G60" s="16">
        <v>97916</v>
      </c>
      <c r="H60" s="17"/>
      <c r="I60" s="66">
        <f t="shared" si="7"/>
        <v>157618</v>
      </c>
      <c r="J60" s="67">
        <f t="shared" si="8"/>
        <v>775</v>
      </c>
    </row>
    <row r="61" spans="1:10">
      <c r="A61" s="1">
        <v>702</v>
      </c>
      <c r="B61" s="20" t="s">
        <v>295</v>
      </c>
      <c r="C61" s="50"/>
      <c r="D61" s="51"/>
      <c r="E61" s="50"/>
      <c r="F61" s="51"/>
      <c r="G61" s="50"/>
      <c r="H61" s="51"/>
      <c r="I61" s="68">
        <f t="shared" si="7"/>
        <v>0</v>
      </c>
      <c r="J61" s="69">
        <f t="shared" si="8"/>
        <v>0</v>
      </c>
    </row>
    <row r="62" spans="1:10">
      <c r="A62" s="1">
        <v>800</v>
      </c>
      <c r="B62" s="57" t="s">
        <v>296</v>
      </c>
      <c r="C62" s="58">
        <f t="shared" ref="C62:H62" si="15">+C63+C64</f>
        <v>0</v>
      </c>
      <c r="D62" s="59">
        <f t="shared" si="15"/>
        <v>0</v>
      </c>
      <c r="E62" s="58">
        <f t="shared" si="15"/>
        <v>33283</v>
      </c>
      <c r="F62" s="60">
        <f t="shared" si="15"/>
        <v>21000</v>
      </c>
      <c r="G62" s="58">
        <f t="shared" si="15"/>
        <v>0</v>
      </c>
      <c r="H62" s="60">
        <f t="shared" si="15"/>
        <v>0</v>
      </c>
      <c r="I62" s="58">
        <f t="shared" si="7"/>
        <v>33283</v>
      </c>
      <c r="J62" s="59">
        <f t="shared" si="8"/>
        <v>21000</v>
      </c>
    </row>
    <row r="63" spans="1:10">
      <c r="A63" s="1">
        <v>801</v>
      </c>
      <c r="B63" s="15" t="s">
        <v>294</v>
      </c>
      <c r="C63" s="16"/>
      <c r="D63" s="17"/>
      <c r="E63" s="16">
        <v>12283</v>
      </c>
      <c r="F63" s="17"/>
      <c r="G63" s="16"/>
      <c r="H63" s="17"/>
      <c r="I63" s="66">
        <f t="shared" si="7"/>
        <v>12283</v>
      </c>
      <c r="J63" s="67">
        <f t="shared" si="8"/>
        <v>0</v>
      </c>
    </row>
    <row r="64" spans="1:10">
      <c r="A64" s="1">
        <v>802</v>
      </c>
      <c r="B64" s="20" t="s">
        <v>295</v>
      </c>
      <c r="C64" s="50"/>
      <c r="D64" s="51"/>
      <c r="E64" s="50">
        <v>21000</v>
      </c>
      <c r="F64" s="51">
        <v>21000</v>
      </c>
      <c r="G64" s="50"/>
      <c r="H64" s="51"/>
      <c r="I64" s="68">
        <f t="shared" si="7"/>
        <v>21000</v>
      </c>
      <c r="J64" s="69">
        <f t="shared" si="8"/>
        <v>21000</v>
      </c>
    </row>
    <row r="65" spans="1:10" ht="31.5">
      <c r="A65" s="1">
        <v>900</v>
      </c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51533</v>
      </c>
      <c r="F65" s="60">
        <f t="shared" si="16"/>
        <v>51533</v>
      </c>
      <c r="G65" s="58">
        <f t="shared" si="16"/>
        <v>0</v>
      </c>
      <c r="H65" s="60">
        <f t="shared" si="16"/>
        <v>0</v>
      </c>
      <c r="I65" s="58">
        <f t="shared" si="7"/>
        <v>51533</v>
      </c>
      <c r="J65" s="59">
        <f t="shared" si="8"/>
        <v>51533</v>
      </c>
    </row>
    <row r="66" spans="1:10">
      <c r="A66" s="1">
        <v>901</v>
      </c>
      <c r="B66" s="15" t="s">
        <v>294</v>
      </c>
      <c r="C66" s="16"/>
      <c r="D66" s="17"/>
      <c r="E66" s="16">
        <v>51533</v>
      </c>
      <c r="F66" s="17">
        <v>51533</v>
      </c>
      <c r="G66" s="16"/>
      <c r="H66" s="17"/>
      <c r="I66" s="66">
        <f t="shared" si="7"/>
        <v>51533</v>
      </c>
      <c r="J66" s="67">
        <f t="shared" si="8"/>
        <v>51533</v>
      </c>
    </row>
    <row r="67" spans="1:10">
      <c r="A67" s="1">
        <v>902</v>
      </c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1:10" ht="31.5">
      <c r="A68" s="1">
        <v>10</v>
      </c>
      <c r="B68" s="57" t="s">
        <v>298</v>
      </c>
      <c r="C68" s="144"/>
      <c r="D68" s="145"/>
      <c r="E68" s="144">
        <v>4920</v>
      </c>
      <c r="F68" s="146"/>
      <c r="G68" s="144"/>
      <c r="H68" s="146"/>
      <c r="I68" s="58">
        <f t="shared" si="7"/>
        <v>4920</v>
      </c>
      <c r="J68" s="59">
        <f t="shared" si="8"/>
        <v>0</v>
      </c>
    </row>
    <row r="69" spans="1:10" ht="32.25" thickBot="1">
      <c r="A69" s="1">
        <v>11</v>
      </c>
      <c r="B69" s="57" t="s">
        <v>299</v>
      </c>
      <c r="C69" s="144"/>
      <c r="D69" s="145"/>
      <c r="E69" s="144"/>
      <c r="F69" s="146"/>
      <c r="G69" s="144"/>
      <c r="H69" s="146"/>
      <c r="I69" s="58">
        <f t="shared" si="7"/>
        <v>0</v>
      </c>
      <c r="J69" s="59">
        <f t="shared" si="8"/>
        <v>0</v>
      </c>
    </row>
    <row r="70" spans="1:10" ht="16.5" thickBot="1">
      <c r="A70" s="1">
        <v>9998</v>
      </c>
      <c r="B70" s="61" t="s">
        <v>360</v>
      </c>
      <c r="C70" s="62">
        <f t="shared" ref="C70:H70" si="17">+C69+C68+C65+C62+C59+C56+C53+C50+C44+C47+C41</f>
        <v>2931441</v>
      </c>
      <c r="D70" s="63">
        <f t="shared" si="17"/>
        <v>218758</v>
      </c>
      <c r="E70" s="64">
        <f t="shared" si="17"/>
        <v>342182</v>
      </c>
      <c r="F70" s="65">
        <f t="shared" si="17"/>
        <v>83580</v>
      </c>
      <c r="G70" s="64">
        <f t="shared" si="17"/>
        <v>207455</v>
      </c>
      <c r="H70" s="65">
        <f t="shared" si="17"/>
        <v>0</v>
      </c>
      <c r="I70" s="62">
        <f t="shared" si="7"/>
        <v>3481078</v>
      </c>
      <c r="J70" s="63">
        <f t="shared" si="8"/>
        <v>302338</v>
      </c>
    </row>
  </sheetData>
  <sheetProtection password="EA4A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5" operator="equal">
      <formula>"НЕРАВНЕНИЕ!"</formula>
    </cfRule>
  </conditionalFormatting>
  <dataValidations count="3">
    <dataValidation operator="lessThanOrEqual" allowBlank="1" showInputMessage="1" showErrorMessage="1" error="Въвежда се цяло отрицателно число!" sqref="B6:B70 I7:J70 C70:H70 C65:H65 C62:H62 C59:H59 C56:H56 C53:H53 C50:H50 C47:H47 C44:H44 G7:H41 C7:F8 C10:F10 C14:F14 C34:F41 C25:F25 C27:F27" xr:uid="{00000000-0002-0000-0100-000000000000}"/>
    <dataValidation type="list" allowBlank="1" showInputMessage="1" showErrorMessage="1" sqref="C4" xr:uid="{00000000-0002-0000-0100-000001000000}">
      <formula1>date</formula1>
    </dataValidation>
    <dataValidation type="whole" operator="greaterThanOrEqual" allowBlank="1" showInputMessage="1" showErrorMessage="1" error="Въвежда се цяло положително число!" sqref="C9:F9 C11:F13 C15:F24 C26:F26 C28:F33 C42:H43 C45:H46 C48:H49 C51:H52 C54:H55 C57:H58 C60:H61 C63:H64 C66:H69" xr:uid="{00000000-0002-0000-0100-000002000000}">
      <formula1>0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D328"/>
  <sheetViews>
    <sheetView topLeftCell="A307" workbookViewId="0">
      <selection activeCell="B328" sqref="B325:B328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357</v>
      </c>
      <c r="B324" s="127" t="s">
        <v>358</v>
      </c>
      <c r="C324" s="128"/>
    </row>
    <row r="325" spans="1:3" s="129" customFormat="1" ht="14.25">
      <c r="A325" s="130"/>
      <c r="B325" s="131">
        <v>45382</v>
      </c>
      <c r="C325" s="130"/>
    </row>
    <row r="326" spans="1:3" s="129" customFormat="1" ht="14.25">
      <c r="A326" s="130"/>
      <c r="B326" s="131">
        <v>45473</v>
      </c>
      <c r="C326" s="130"/>
    </row>
    <row r="327" spans="1:3" s="129" customFormat="1" ht="14.25">
      <c r="A327" s="130"/>
      <c r="B327" s="131">
        <v>45565</v>
      </c>
      <c r="C327" s="130"/>
    </row>
    <row r="328" spans="1:3" s="129" customFormat="1" ht="14.25">
      <c r="A328" s="130"/>
      <c r="B328" s="131">
        <v>45657</v>
      </c>
      <c r="C328" s="130"/>
    </row>
  </sheetData>
  <sheetProtection password="EA4A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NALICHNOST!Област_печат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User</cp:lastModifiedBy>
  <cp:lastPrinted>2021-11-22T13:02:31Z</cp:lastPrinted>
  <dcterms:created xsi:type="dcterms:W3CDTF">2021-11-19T12:26:58Z</dcterms:created>
  <dcterms:modified xsi:type="dcterms:W3CDTF">2024-10-17T11:24:48Z</dcterms:modified>
</cp:coreProperties>
</file>